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52\vedeni\MZ a ZZ\MZ\Pomocný materiál - ZŘŠ\"/>
    </mc:Choice>
  </mc:AlternateContent>
  <xr:revisionPtr revIDLastSave="0" documentId="13_ncr:1_{E64C20BF-4C9B-4A87-8587-FE1F9B801E73}" xr6:coauthVersionLast="47" xr6:coauthVersionMax="47" xr10:uidLastSave="{00000000-0000-0000-0000-000000000000}"/>
  <bookViews>
    <workbookView xWindow="-120" yWindow="-120" windowWidth="29040" windowHeight="15720" xr2:uid="{A7A0E0D1-C27F-42B4-8176-3C0B4004C246}"/>
  </bookViews>
  <sheets>
    <sheet name="List1" sheetId="1" r:id="rId1"/>
  </sheets>
  <definedNames>
    <definedName name="_xlnm.Print_Area" localSheetId="0">List1!$A$1:$K$80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J35" i="1" s="1"/>
  <c r="K35" i="1" s="1"/>
  <c r="I34" i="1"/>
  <c r="J34" i="1" s="1"/>
  <c r="I33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J16" i="1" s="1"/>
  <c r="I13" i="1"/>
  <c r="I12" i="1"/>
  <c r="I11" i="1"/>
  <c r="I10" i="1"/>
  <c r="I9" i="1"/>
  <c r="J9" i="1" s="1"/>
  <c r="F16" i="1"/>
  <c r="F33" i="1"/>
  <c r="F51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J38" i="1" l="1"/>
  <c r="J41" i="1" s="1"/>
  <c r="J37" i="1"/>
  <c r="K34" i="1"/>
  <c r="J17" i="1"/>
  <c r="K16" i="1"/>
  <c r="J10" i="1"/>
  <c r="K9" i="1"/>
  <c r="G13" i="1"/>
  <c r="G12" i="1"/>
  <c r="G11" i="1"/>
  <c r="G10" i="1"/>
  <c r="G9" i="1"/>
  <c r="K10" i="1" l="1"/>
  <c r="K37" i="1"/>
  <c r="J40" i="1"/>
  <c r="J44" i="1"/>
  <c r="J18" i="1"/>
  <c r="K17" i="1"/>
  <c r="J11" i="1"/>
  <c r="E79" i="1"/>
  <c r="F79" i="1" s="1"/>
  <c r="E77" i="1"/>
  <c r="E78" i="1"/>
  <c r="F78" i="1" s="1"/>
  <c r="J43" i="1" l="1"/>
  <c r="K40" i="1"/>
  <c r="J47" i="1"/>
  <c r="K47" i="1" s="1"/>
  <c r="K44" i="1"/>
  <c r="K18" i="1"/>
  <c r="J19" i="1"/>
  <c r="K11" i="1"/>
  <c r="J12" i="1"/>
  <c r="F77" i="1"/>
  <c r="E80" i="1"/>
  <c r="F80" i="1" s="1"/>
  <c r="K43" i="1" l="1"/>
  <c r="J46" i="1"/>
  <c r="J20" i="1"/>
  <c r="J13" i="1"/>
  <c r="K12" i="1"/>
  <c r="K20" i="1" l="1"/>
  <c r="J21" i="1"/>
  <c r="K13" i="1"/>
  <c r="K19" i="1" l="1"/>
  <c r="J22" i="1"/>
  <c r="K21" i="1"/>
  <c r="J23" i="1" l="1"/>
  <c r="K22" i="1"/>
  <c r="J24" i="1" l="1"/>
  <c r="K23" i="1"/>
  <c r="K24" i="1" l="1"/>
  <c r="J25" i="1"/>
  <c r="K25" i="1" l="1"/>
  <c r="J26" i="1"/>
  <c r="K26" i="1" l="1"/>
  <c r="J27" i="1"/>
  <c r="K27" i="1" l="1"/>
  <c r="J28" i="1"/>
  <c r="J29" i="1" l="1"/>
  <c r="K28" i="1"/>
  <c r="J30" i="1" l="1"/>
  <c r="K29" i="1"/>
  <c r="K30" i="1" l="1"/>
  <c r="J33" i="1"/>
  <c r="K33" i="1" l="1"/>
  <c r="J36" i="1"/>
  <c r="K36" i="1" l="1"/>
  <c r="J39" i="1"/>
  <c r="K38" i="1"/>
  <c r="K39" i="1" l="1"/>
  <c r="J42" i="1"/>
  <c r="J45" i="1" s="1"/>
  <c r="K41" i="1" l="1"/>
  <c r="K42" i="1" s="1"/>
  <c r="K45" i="1"/>
  <c r="J48" i="1"/>
  <c r="J51" i="1" s="1"/>
  <c r="K46" i="1" l="1"/>
  <c r="K48" i="1"/>
  <c r="J52" i="1"/>
  <c r="K51" i="1"/>
  <c r="J53" i="1" l="1"/>
  <c r="K52" i="1"/>
  <c r="K53" i="1" l="1"/>
  <c r="J54" i="1"/>
  <c r="K54" i="1" l="1"/>
  <c r="J55" i="1"/>
  <c r="K55" i="1" l="1"/>
  <c r="J56" i="1"/>
  <c r="K56" i="1" l="1"/>
  <c r="J57" i="1"/>
  <c r="K57" i="1" l="1"/>
  <c r="J58" i="1"/>
  <c r="J59" i="1" s="1"/>
  <c r="K58" i="1" l="1"/>
  <c r="J60" i="1"/>
  <c r="K59" i="1"/>
  <c r="J61" i="1" l="1"/>
  <c r="K60" i="1"/>
  <c r="J62" i="1" l="1"/>
  <c r="K61" i="1"/>
  <c r="J63" i="1" l="1"/>
  <c r="K62" i="1"/>
  <c r="J64" i="1" l="1"/>
  <c r="K63" i="1"/>
  <c r="J65" i="1" l="1"/>
  <c r="K64" i="1"/>
  <c r="J66" i="1" l="1"/>
  <c r="K65" i="1"/>
  <c r="K66" i="1" l="1"/>
  <c r="J67" i="1"/>
  <c r="J68" i="1" l="1"/>
  <c r="K67" i="1"/>
  <c r="J69" i="1" l="1"/>
  <c r="K68" i="1"/>
  <c r="J70" i="1" l="1"/>
  <c r="K69" i="1"/>
  <c r="J71" i="1" l="1"/>
  <c r="K70" i="1"/>
  <c r="J72" i="1" l="1"/>
  <c r="K71" i="1"/>
  <c r="J73" i="1" l="1"/>
  <c r="K72" i="1"/>
  <c r="J74" i="1" l="1"/>
  <c r="K73" i="1"/>
  <c r="K74" i="1" l="1"/>
</calcChain>
</file>

<file path=xl/sharedStrings.xml><?xml version="1.0" encoding="utf-8"?>
<sst xmlns="http://schemas.openxmlformats.org/spreadsheetml/2006/main" count="209" uniqueCount="136">
  <si>
    <t xml:space="preserve">Ezop                 </t>
  </si>
  <si>
    <t>Goldoni Carlo</t>
  </si>
  <si>
    <t>Moliére</t>
  </si>
  <si>
    <t>Shakespeare William</t>
  </si>
  <si>
    <t xml:space="preserve">Bajky </t>
  </si>
  <si>
    <t xml:space="preserve">Sluha dvou pánů                    </t>
  </si>
  <si>
    <t>Lakomec</t>
  </si>
  <si>
    <t xml:space="preserve">Hamlet         </t>
  </si>
  <si>
    <t xml:space="preserve">Romeo a Julie </t>
  </si>
  <si>
    <t>próza</t>
  </si>
  <si>
    <t>drama</t>
  </si>
  <si>
    <t>poezie</t>
  </si>
  <si>
    <t xml:space="preserve">Austenová Jane          </t>
  </si>
  <si>
    <t>Baudelaire Charles</t>
  </si>
  <si>
    <t>Borovský Karel H.</t>
  </si>
  <si>
    <t>Dickens Charles</t>
  </si>
  <si>
    <t>Erben Karel J.</t>
  </si>
  <si>
    <t>Gogol Nikolaj V.</t>
  </si>
  <si>
    <t>Jirásek Alois</t>
  </si>
  <si>
    <t>Mácha Karel H.</t>
  </si>
  <si>
    <t>Maupassant Guy de</t>
  </si>
  <si>
    <t>Němcová Božena</t>
  </si>
  <si>
    <t>Neruda Jan</t>
  </si>
  <si>
    <t>Poe Edgar A.</t>
  </si>
  <si>
    <t>Šlejhar Karel Josef</t>
  </si>
  <si>
    <t>Pýcha a předsudek</t>
  </si>
  <si>
    <t xml:space="preserve">Květy zla   </t>
  </si>
  <si>
    <t>Král Lávra</t>
  </si>
  <si>
    <t>Vánoční koleda</t>
  </si>
  <si>
    <t>Kytice</t>
  </si>
  <si>
    <t xml:space="preserve">Revizor   </t>
  </si>
  <si>
    <t>Staré pověsti české</t>
  </si>
  <si>
    <t>Máj</t>
  </si>
  <si>
    <t xml:space="preserve">Kulička </t>
  </si>
  <si>
    <t>Babička</t>
  </si>
  <si>
    <t>Povídky malostranské</t>
  </si>
  <si>
    <t xml:space="preserve">Zánik domu Usherů </t>
  </si>
  <si>
    <t>Kuře melancholik</t>
  </si>
  <si>
    <t>Vrchlický Jaroslav</t>
  </si>
  <si>
    <t>Wilde Oscar</t>
  </si>
  <si>
    <t>Noc na Karlštejně</t>
  </si>
  <si>
    <t xml:space="preserve">Beckett Samuel                  </t>
  </si>
  <si>
    <t>Franková Anne</t>
  </si>
  <si>
    <t>Fitzegrald F. S.</t>
  </si>
  <si>
    <t>Golding William</t>
  </si>
  <si>
    <t>Hemingway Ernest</t>
  </si>
  <si>
    <t>Christiane F.</t>
  </si>
  <si>
    <t xml:space="preserve">Kafka Franz                         </t>
  </si>
  <si>
    <t>King Stephen</t>
  </si>
  <si>
    <t>Nabokov Vladimir</t>
  </si>
  <si>
    <t>Orwell George</t>
  </si>
  <si>
    <t>Remarque Erich M.</t>
  </si>
  <si>
    <t>Rolland Romaine</t>
  </si>
  <si>
    <t xml:space="preserve">Rowlingová J.                     </t>
  </si>
  <si>
    <t>Saint-Exupery Antoine de</t>
  </si>
  <si>
    <t>Shaw George B.</t>
  </si>
  <si>
    <t>Steinbeck John</t>
  </si>
  <si>
    <t xml:space="preserve">Čekání na Godota                       </t>
  </si>
  <si>
    <t xml:space="preserve">Deník Anne Frankové                 </t>
  </si>
  <si>
    <t>Velký Gatsby</t>
  </si>
  <si>
    <t xml:space="preserve">Pán much                          </t>
  </si>
  <si>
    <t xml:space="preserve">Stařec a moře </t>
  </si>
  <si>
    <t xml:space="preserve">My děti ze stanice Zoo </t>
  </si>
  <si>
    <t>Proměna</t>
  </si>
  <si>
    <t xml:space="preserve">Misery </t>
  </si>
  <si>
    <t xml:space="preserve">Lolita </t>
  </si>
  <si>
    <t xml:space="preserve">Na západní frontě klid </t>
  </si>
  <si>
    <t xml:space="preserve">Petr a Lucie </t>
  </si>
  <si>
    <t>Harry Potter a kámen mudrců</t>
  </si>
  <si>
    <t xml:space="preserve">Malý princ </t>
  </si>
  <si>
    <t xml:space="preserve">Pygmalion </t>
  </si>
  <si>
    <t xml:space="preserve">O myších a lidech </t>
  </si>
  <si>
    <t>Čapek Karel</t>
  </si>
  <si>
    <t>Divadlo Járy Cimrmana</t>
  </si>
  <si>
    <t>Dyk Viktor</t>
  </si>
  <si>
    <t>Bílá nemoc</t>
  </si>
  <si>
    <t>Vyšetřování ztráty třídní knihy</t>
  </si>
  <si>
    <t>Krysař</t>
  </si>
  <si>
    <t>Fuks Ladislav</t>
  </si>
  <si>
    <t>Hašek Jaroslav</t>
  </si>
  <si>
    <t>Havlíček Jaroslav</t>
  </si>
  <si>
    <t>Hrabal Bohumil</t>
  </si>
  <si>
    <t>Jirotka Zdeněk</t>
  </si>
  <si>
    <t>John Radek</t>
  </si>
  <si>
    <t>Kantůrková Eva</t>
  </si>
  <si>
    <t xml:space="preserve">Kundera Milan                </t>
  </si>
  <si>
    <t>Kryl Karel</t>
  </si>
  <si>
    <t>Lustig Arnošt</t>
  </si>
  <si>
    <t>Nezval Vítězslav</t>
  </si>
  <si>
    <t>Otčenášek Jan</t>
  </si>
  <si>
    <t>Pavel Ota</t>
  </si>
  <si>
    <t>Poláček Karel</t>
  </si>
  <si>
    <t>Seifert Jaroslav</t>
  </si>
  <si>
    <t>Šabach Petr</t>
  </si>
  <si>
    <t>Škvorecký Josef</t>
  </si>
  <si>
    <t xml:space="preserve">Vaculík Ludvík                 </t>
  </si>
  <si>
    <t>Viewegh Michal</t>
  </si>
  <si>
    <t>Wolker Jiří</t>
  </si>
  <si>
    <t>Spalovač mrtvol</t>
  </si>
  <si>
    <t>Osudy dobrého vojáka Švejka...</t>
  </si>
  <si>
    <t>Petrolejové lampy</t>
  </si>
  <si>
    <t>Obsluhoval jsem anglického krále</t>
  </si>
  <si>
    <t>Saturnin</t>
  </si>
  <si>
    <t>Memento</t>
  </si>
  <si>
    <t>Přítelkyně z domu smutku</t>
  </si>
  <si>
    <t>Směšné lásky</t>
  </si>
  <si>
    <t>Kníška Karla Kryla</t>
  </si>
  <si>
    <t>Modlitba pro Kateřinu Horowitzovou</t>
  </si>
  <si>
    <t>Manon Lescaut</t>
  </si>
  <si>
    <t>Romeo, Julie a tma</t>
  </si>
  <si>
    <t>Smrt krásných srnců</t>
  </si>
  <si>
    <t>Bylo nás pět</t>
  </si>
  <si>
    <t>Maminka</t>
  </si>
  <si>
    <t>Hovno hoří</t>
  </si>
  <si>
    <t>Prima sezóna</t>
  </si>
  <si>
    <t>Český snář</t>
  </si>
  <si>
    <t>Báječná léta pod psa</t>
  </si>
  <si>
    <t>Host do domu</t>
  </si>
  <si>
    <t>Vybráno</t>
  </si>
  <si>
    <t>Požadováno nejméně</t>
  </si>
  <si>
    <t>CELKEM</t>
  </si>
  <si>
    <t>Datum: __________________________________________________</t>
  </si>
  <si>
    <t>Podpis: _________________________________________________________</t>
  </si>
  <si>
    <t>Střední zdravotnická škola, Čsl. mládeže 5/9, 405 02 Děčín</t>
  </si>
  <si>
    <t>SEZNAM VYBRANÝCH TEXTŮ Z LITERATURY</t>
  </si>
  <si>
    <t>Školní rok:</t>
  </si>
  <si>
    <t>Jméno a Příjmení:</t>
  </si>
  <si>
    <t>Třída:</t>
  </si>
  <si>
    <t>pro zkoušku z českého jazyka a literatury</t>
  </si>
  <si>
    <t>Pořadí</t>
  </si>
  <si>
    <r>
      <t xml:space="preserve">Česká a světová literatura do konce 18. století </t>
    </r>
    <r>
      <rPr>
        <sz val="12"/>
        <color rgb="FF000000"/>
        <rFont val="Calibri"/>
        <family val="2"/>
        <charset val="238"/>
      </rPr>
      <t>– 2 knihy z 5</t>
    </r>
  </si>
  <si>
    <r>
      <t>Česká a světová literatura 19. století</t>
    </r>
    <r>
      <rPr>
        <sz val="12"/>
        <color rgb="FF000000"/>
        <rFont val="Calibri"/>
        <family val="2"/>
        <charset val="238"/>
      </rPr>
      <t xml:space="preserve"> - 3 knihy z 15</t>
    </r>
  </si>
  <si>
    <r>
      <t>Světová literatura 20. a 21. století</t>
    </r>
    <r>
      <rPr>
        <sz val="12"/>
        <color rgb="FF000000"/>
        <rFont val="Calibri"/>
        <family val="2"/>
        <charset val="238"/>
      </rPr>
      <t xml:space="preserve"> - 4 knihy z 16</t>
    </r>
  </si>
  <si>
    <r>
      <t>Česká literatura 20. a 21. století</t>
    </r>
    <r>
      <rPr>
        <sz val="12"/>
        <color rgb="FF000000"/>
        <rFont val="Calibri"/>
        <family val="2"/>
        <charset val="238"/>
      </rPr>
      <t xml:space="preserve"> - 5 knih z 24</t>
    </r>
  </si>
  <si>
    <t>R.U.R</t>
  </si>
  <si>
    <t>Obraz Doriana Graye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</si>
</sst>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FF0000"/>
      <name val="Aptos Narrow"/>
      <family val="2"/>
      <scheme val="minor"/>
    </font>
    <font>
      <b/>
      <sz val="22"/>
      <color rgb="FF000000"/>
      <name val="Calibri"/>
      <family val="2"/>
      <charset val="238"/>
    </font>
    <font>
      <b/>
      <sz val="11"/>
      <color rgb="FF00B0F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9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4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3" fillId="0" borderId="4" xfId="0" applyFont="1" applyBorder="1"/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0" borderId="9" xfId="0" applyBorder="1" applyProtection="1">
      <protection locked="0"/>
    </xf>
    <xf numFmtId="0" fontId="1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4" xfId="0" applyBorder="1"/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6959-7F23-407A-B1CF-6530C822EBBF}">
  <sheetPr>
    <pageSetUpPr fitToPage="1"/>
  </sheetPr>
  <dimension ref="A1:K80"/>
  <sheetViews>
    <sheetView tabSelected="1" workbookViewId="0">
      <selection activeCell="P15" sqref="P15"/>
    </sheetView>
  </sheetViews>
  <sheetFormatPr defaultRowHeight="15" x14ac:dyDescent="0.25"/>
  <cols>
    <col min="1" max="1" width="23.85546875" customWidth="1"/>
    <col min="2" max="2" width="33" customWidth="1"/>
    <col min="3" max="3" width="7.42578125" style="2" customWidth="1"/>
    <col min="5" max="6" width="5.7109375" customWidth="1"/>
    <col min="7" max="7" width="6.7109375" style="5" customWidth="1"/>
    <col min="8" max="10" width="9.140625" hidden="1" customWidth="1"/>
    <col min="11" max="11" width="7.42578125" customWidth="1"/>
  </cols>
  <sheetData>
    <row r="1" spans="1:11" x14ac:dyDescent="0.25">
      <c r="A1" s="44" t="s">
        <v>123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4" x14ac:dyDescent="0.4">
      <c r="A2" s="45" t="s">
        <v>124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44" t="s">
        <v>128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8.25" customHeight="1" x14ac:dyDescent="0.25">
      <c r="A4" s="2"/>
      <c r="B4" s="2"/>
      <c r="D4" s="2"/>
      <c r="E4" s="2"/>
      <c r="F4" s="2"/>
      <c r="G4" s="2"/>
    </row>
    <row r="5" spans="1:11" ht="20.100000000000001" customHeight="1" x14ac:dyDescent="0.25">
      <c r="E5" s="28" t="s">
        <v>125</v>
      </c>
      <c r="F5" s="46"/>
      <c r="G5" s="46"/>
      <c r="H5" s="46"/>
      <c r="I5" s="46"/>
      <c r="J5" s="46"/>
      <c r="K5" s="46"/>
    </row>
    <row r="6" spans="1:11" ht="20.100000000000001" customHeight="1" x14ac:dyDescent="0.25">
      <c r="A6" s="28" t="s">
        <v>126</v>
      </c>
      <c r="B6" s="27"/>
      <c r="E6" s="28" t="s">
        <v>127</v>
      </c>
      <c r="F6" s="47"/>
      <c r="G6" s="47"/>
      <c r="H6" s="47"/>
      <c r="I6" s="47"/>
      <c r="J6" s="47"/>
      <c r="K6" s="47"/>
    </row>
    <row r="7" spans="1:11" ht="15.75" thickBot="1" x14ac:dyDescent="0.3"/>
    <row r="8" spans="1:11" ht="24" thickTop="1" x14ac:dyDescent="0.25">
      <c r="A8" s="22" t="s">
        <v>130</v>
      </c>
      <c r="B8" s="25"/>
      <c r="C8" s="26"/>
      <c r="D8" s="18" t="s">
        <v>119</v>
      </c>
      <c r="E8" s="37" t="s">
        <v>118</v>
      </c>
      <c r="F8" s="37"/>
      <c r="G8" s="38"/>
      <c r="K8" s="33" t="s">
        <v>129</v>
      </c>
    </row>
    <row r="9" spans="1:11" x14ac:dyDescent="0.25">
      <c r="A9" s="12" t="s">
        <v>0</v>
      </c>
      <c r="B9" s="13" t="s">
        <v>4</v>
      </c>
      <c r="C9" s="6" t="s">
        <v>9</v>
      </c>
      <c r="D9" s="48">
        <v>2</v>
      </c>
      <c r="E9" s="10"/>
      <c r="F9" s="42" t="str">
        <f>IF(COUNTIF(E9:E13,"x")&lt;D9,"MÁLO",COUNTIF(E9:E13,"x"))</f>
        <v>MÁLO</v>
      </c>
      <c r="G9" s="11" t="str">
        <f t="shared" ref="G9:G13" si="0">IF(E9="x",C9,"")</f>
        <v/>
      </c>
      <c r="I9" s="4">
        <f t="shared" ref="I9:I46" si="1">IF(E9="x",1,IF(E9="X",1,0))</f>
        <v>0</v>
      </c>
      <c r="J9" s="4">
        <f>I9</f>
        <v>0</v>
      </c>
      <c r="K9" s="31" t="str">
        <f>IF(J9=1,1,"")</f>
        <v/>
      </c>
    </row>
    <row r="10" spans="1:11" x14ac:dyDescent="0.25">
      <c r="A10" s="12" t="s">
        <v>1</v>
      </c>
      <c r="B10" s="13" t="s">
        <v>5</v>
      </c>
      <c r="C10" s="6" t="s">
        <v>10</v>
      </c>
      <c r="D10" s="48"/>
      <c r="E10" s="10"/>
      <c r="F10" s="42"/>
      <c r="G10" s="11" t="str">
        <f t="shared" si="0"/>
        <v/>
      </c>
      <c r="I10" s="4">
        <f t="shared" si="1"/>
        <v>0</v>
      </c>
      <c r="J10" s="4">
        <f>J9+I10</f>
        <v>0</v>
      </c>
      <c r="K10" s="31" t="str">
        <f>IF(J10&gt;J9,COUNT(K9:K9)+1,"")</f>
        <v/>
      </c>
    </row>
    <row r="11" spans="1:11" x14ac:dyDescent="0.25">
      <c r="A11" s="12" t="s">
        <v>2</v>
      </c>
      <c r="B11" s="13" t="s">
        <v>6</v>
      </c>
      <c r="C11" s="6" t="s">
        <v>10</v>
      </c>
      <c r="D11" s="48"/>
      <c r="E11" s="10"/>
      <c r="F11" s="42"/>
      <c r="G11" s="11" t="str">
        <f t="shared" si="0"/>
        <v/>
      </c>
      <c r="I11" s="4">
        <f t="shared" si="1"/>
        <v>0</v>
      </c>
      <c r="J11" s="4">
        <f t="shared" ref="J11:J13" si="2">J10+I11</f>
        <v>0</v>
      </c>
      <c r="K11" s="31" t="str">
        <f>IF(J11&gt;J10,COUNT($K$9:K10)+1,"")</f>
        <v/>
      </c>
    </row>
    <row r="12" spans="1:11" x14ac:dyDescent="0.25">
      <c r="A12" s="12" t="s">
        <v>3</v>
      </c>
      <c r="B12" s="13" t="s">
        <v>7</v>
      </c>
      <c r="C12" s="6" t="s">
        <v>10</v>
      </c>
      <c r="D12" s="48"/>
      <c r="E12" s="10"/>
      <c r="F12" s="42"/>
      <c r="G12" s="11" t="str">
        <f t="shared" si="0"/>
        <v/>
      </c>
      <c r="I12" s="4">
        <f t="shared" si="1"/>
        <v>0</v>
      </c>
      <c r="J12" s="4">
        <f t="shared" si="2"/>
        <v>0</v>
      </c>
      <c r="K12" s="31" t="str">
        <f>IF(J12&gt;J11,COUNT($K$9:K11)+1,"")</f>
        <v/>
      </c>
    </row>
    <row r="13" spans="1:11" ht="15.75" thickBot="1" x14ac:dyDescent="0.3">
      <c r="A13" s="35" t="s">
        <v>3</v>
      </c>
      <c r="B13" s="36" t="s">
        <v>8</v>
      </c>
      <c r="C13" s="20" t="s">
        <v>10</v>
      </c>
      <c r="D13" s="49"/>
      <c r="E13" s="16"/>
      <c r="F13" s="43"/>
      <c r="G13" s="17" t="str">
        <f t="shared" si="0"/>
        <v/>
      </c>
      <c r="H13" s="30"/>
      <c r="I13" s="4">
        <f t="shared" si="1"/>
        <v>0</v>
      </c>
      <c r="J13" s="4">
        <f t="shared" si="2"/>
        <v>0</v>
      </c>
      <c r="K13" s="32" t="str">
        <f>IF(J13&gt;J12,COUNT($K$9:K12)+1,"")</f>
        <v/>
      </c>
    </row>
    <row r="14" spans="1:11" ht="16.5" thickTop="1" thickBot="1" x14ac:dyDescent="0.3">
      <c r="I14" s="4"/>
      <c r="J14" s="4"/>
    </row>
    <row r="15" spans="1:11" ht="24" thickTop="1" x14ac:dyDescent="0.25">
      <c r="A15" s="22" t="s">
        <v>131</v>
      </c>
      <c r="B15" s="23"/>
      <c r="C15" s="24"/>
      <c r="D15" s="18" t="s">
        <v>119</v>
      </c>
      <c r="E15" s="37" t="s">
        <v>118</v>
      </c>
      <c r="F15" s="37"/>
      <c r="G15" s="38"/>
      <c r="I15" s="4"/>
      <c r="J15" s="4"/>
      <c r="K15" s="33" t="s">
        <v>129</v>
      </c>
    </row>
    <row r="16" spans="1:11" x14ac:dyDescent="0.25">
      <c r="A16" s="12" t="s">
        <v>12</v>
      </c>
      <c r="B16" s="13" t="s">
        <v>25</v>
      </c>
      <c r="C16" s="6" t="s">
        <v>9</v>
      </c>
      <c r="D16" s="39">
        <v>3</v>
      </c>
      <c r="E16" s="10"/>
      <c r="F16" s="42" t="str">
        <f>IF(COUNTIF(E16:E30,"x")&lt;D16,"MÁLO",COUNTIF(E16:E30,"x"))</f>
        <v>MÁLO</v>
      </c>
      <c r="G16" s="11" t="str">
        <f t="shared" ref="G16:G30" si="3">IF(E16="x",C16,"")</f>
        <v/>
      </c>
      <c r="I16" s="4">
        <f t="shared" si="1"/>
        <v>0</v>
      </c>
      <c r="J16" s="4">
        <f t="shared" ref="J16:J30" si="4">J15+I16</f>
        <v>0</v>
      </c>
      <c r="K16" s="31" t="str">
        <f>IF(J16&gt;J15,COUNT($K$9:K15)+1,"")</f>
        <v/>
      </c>
    </row>
    <row r="17" spans="1:11" x14ac:dyDescent="0.25">
      <c r="A17" s="12" t="s">
        <v>13</v>
      </c>
      <c r="B17" s="13" t="s">
        <v>26</v>
      </c>
      <c r="C17" s="6" t="s">
        <v>11</v>
      </c>
      <c r="D17" s="39"/>
      <c r="E17" s="10"/>
      <c r="F17" s="42"/>
      <c r="G17" s="11" t="str">
        <f t="shared" si="3"/>
        <v/>
      </c>
      <c r="I17" s="4">
        <f t="shared" si="1"/>
        <v>0</v>
      </c>
      <c r="J17" s="4">
        <f t="shared" si="4"/>
        <v>0</v>
      </c>
      <c r="K17" s="31" t="str">
        <f>IF(J17&gt;J16,COUNT($K$9:K16)+1,"")</f>
        <v/>
      </c>
    </row>
    <row r="18" spans="1:11" x14ac:dyDescent="0.25">
      <c r="A18" s="12" t="s">
        <v>14</v>
      </c>
      <c r="B18" s="13" t="s">
        <v>27</v>
      </c>
      <c r="C18" s="6" t="s">
        <v>11</v>
      </c>
      <c r="D18" s="39"/>
      <c r="E18" s="10"/>
      <c r="F18" s="42"/>
      <c r="G18" s="11" t="str">
        <f t="shared" si="3"/>
        <v/>
      </c>
      <c r="I18" s="4">
        <f t="shared" si="1"/>
        <v>0</v>
      </c>
      <c r="J18" s="4">
        <f t="shared" si="4"/>
        <v>0</v>
      </c>
      <c r="K18" s="31" t="str">
        <f>IF(J18&gt;J17,COUNT($K$9:K17)+1,"")</f>
        <v/>
      </c>
    </row>
    <row r="19" spans="1:11" x14ac:dyDescent="0.25">
      <c r="A19" s="12" t="s">
        <v>15</v>
      </c>
      <c r="B19" s="13" t="s">
        <v>28</v>
      </c>
      <c r="C19" s="6" t="s">
        <v>9</v>
      </c>
      <c r="D19" s="39"/>
      <c r="E19" s="10"/>
      <c r="F19" s="42"/>
      <c r="G19" s="11" t="str">
        <f t="shared" si="3"/>
        <v/>
      </c>
      <c r="I19" s="4">
        <f t="shared" si="1"/>
        <v>0</v>
      </c>
      <c r="J19" s="4">
        <f t="shared" si="4"/>
        <v>0</v>
      </c>
      <c r="K19" s="31" t="str">
        <f>IF(J19&gt;J18,COUNT($K$9:K18)+1,"")</f>
        <v/>
      </c>
    </row>
    <row r="20" spans="1:11" x14ac:dyDescent="0.25">
      <c r="A20" s="12" t="s">
        <v>16</v>
      </c>
      <c r="B20" s="13" t="s">
        <v>29</v>
      </c>
      <c r="C20" s="6" t="s">
        <v>11</v>
      </c>
      <c r="D20" s="39"/>
      <c r="E20" s="10"/>
      <c r="F20" s="42"/>
      <c r="G20" s="11" t="str">
        <f t="shared" si="3"/>
        <v/>
      </c>
      <c r="I20" s="4">
        <f t="shared" si="1"/>
        <v>0</v>
      </c>
      <c r="J20" s="4">
        <f t="shared" si="4"/>
        <v>0</v>
      </c>
      <c r="K20" s="31" t="str">
        <f>IF(J20&gt;J19,COUNT($K$9:K19)+1,"")</f>
        <v/>
      </c>
    </row>
    <row r="21" spans="1:11" x14ac:dyDescent="0.25">
      <c r="A21" s="12" t="s">
        <v>17</v>
      </c>
      <c r="B21" s="13" t="s">
        <v>30</v>
      </c>
      <c r="C21" s="6" t="s">
        <v>10</v>
      </c>
      <c r="D21" s="39"/>
      <c r="E21" s="10"/>
      <c r="F21" s="42"/>
      <c r="G21" s="11" t="str">
        <f t="shared" si="3"/>
        <v/>
      </c>
      <c r="I21" s="4">
        <f t="shared" si="1"/>
        <v>0</v>
      </c>
      <c r="J21" s="4">
        <f t="shared" si="4"/>
        <v>0</v>
      </c>
      <c r="K21" s="31" t="str">
        <f>IF(J21&gt;J20,COUNT($K$9:K20)+1,"")</f>
        <v/>
      </c>
    </row>
    <row r="22" spans="1:11" x14ac:dyDescent="0.25">
      <c r="A22" s="12" t="s">
        <v>18</v>
      </c>
      <c r="B22" s="13" t="s">
        <v>31</v>
      </c>
      <c r="C22" s="6" t="s">
        <v>9</v>
      </c>
      <c r="D22" s="39"/>
      <c r="E22" s="10"/>
      <c r="F22" s="42"/>
      <c r="G22" s="11" t="str">
        <f t="shared" si="3"/>
        <v/>
      </c>
      <c r="I22" s="4">
        <f t="shared" si="1"/>
        <v>0</v>
      </c>
      <c r="J22" s="4">
        <f t="shared" si="4"/>
        <v>0</v>
      </c>
      <c r="K22" s="31" t="str">
        <f>IF(J22&gt;J21,COUNT($K$9:K21)+1,"")</f>
        <v/>
      </c>
    </row>
    <row r="23" spans="1:11" x14ac:dyDescent="0.25">
      <c r="A23" s="12" t="s">
        <v>19</v>
      </c>
      <c r="B23" s="13" t="s">
        <v>32</v>
      </c>
      <c r="C23" s="6" t="s">
        <v>11</v>
      </c>
      <c r="D23" s="39"/>
      <c r="E23" s="10"/>
      <c r="F23" s="42"/>
      <c r="G23" s="11" t="str">
        <f t="shared" si="3"/>
        <v/>
      </c>
      <c r="I23" s="4">
        <f t="shared" si="1"/>
        <v>0</v>
      </c>
      <c r="J23" s="4">
        <f t="shared" si="4"/>
        <v>0</v>
      </c>
      <c r="K23" s="31" t="str">
        <f>IF(J23&gt;J22,COUNT($K$9:K22)+1,"")</f>
        <v/>
      </c>
    </row>
    <row r="24" spans="1:11" x14ac:dyDescent="0.25">
      <c r="A24" s="12" t="s">
        <v>20</v>
      </c>
      <c r="B24" s="13" t="s">
        <v>33</v>
      </c>
      <c r="C24" s="6" t="s">
        <v>9</v>
      </c>
      <c r="D24" s="39"/>
      <c r="E24" s="10"/>
      <c r="F24" s="42"/>
      <c r="G24" s="11" t="str">
        <f t="shared" si="3"/>
        <v/>
      </c>
      <c r="I24" s="4">
        <f t="shared" si="1"/>
        <v>0</v>
      </c>
      <c r="J24" s="4">
        <f t="shared" si="4"/>
        <v>0</v>
      </c>
      <c r="K24" s="31" t="str">
        <f>IF(J24&gt;J23,COUNT($K$9:K23)+1,"")</f>
        <v/>
      </c>
    </row>
    <row r="25" spans="1:11" x14ac:dyDescent="0.25">
      <c r="A25" s="12" t="s">
        <v>21</v>
      </c>
      <c r="B25" s="13" t="s">
        <v>34</v>
      </c>
      <c r="C25" s="6" t="s">
        <v>9</v>
      </c>
      <c r="D25" s="39"/>
      <c r="E25" s="10"/>
      <c r="F25" s="42"/>
      <c r="G25" s="11" t="str">
        <f t="shared" si="3"/>
        <v/>
      </c>
      <c r="I25" s="4">
        <f t="shared" si="1"/>
        <v>0</v>
      </c>
      <c r="J25" s="4">
        <f t="shared" si="4"/>
        <v>0</v>
      </c>
      <c r="K25" s="31" t="str">
        <f>IF(J25&gt;J24,COUNT($K$9:K24)+1,"")</f>
        <v/>
      </c>
    </row>
    <row r="26" spans="1:11" x14ac:dyDescent="0.25">
      <c r="A26" s="12" t="s">
        <v>22</v>
      </c>
      <c r="B26" s="13" t="s">
        <v>35</v>
      </c>
      <c r="C26" s="6" t="s">
        <v>9</v>
      </c>
      <c r="D26" s="39"/>
      <c r="E26" s="10"/>
      <c r="F26" s="42"/>
      <c r="G26" s="11" t="str">
        <f t="shared" si="3"/>
        <v/>
      </c>
      <c r="I26" s="4">
        <f t="shared" si="1"/>
        <v>0</v>
      </c>
      <c r="J26" s="4">
        <f t="shared" si="4"/>
        <v>0</v>
      </c>
      <c r="K26" s="31" t="str">
        <f>IF(J26&gt;J25,COUNT($K$9:K25)+1,"")</f>
        <v/>
      </c>
    </row>
    <row r="27" spans="1:11" x14ac:dyDescent="0.25">
      <c r="A27" s="12" t="s">
        <v>23</v>
      </c>
      <c r="B27" s="13" t="s">
        <v>36</v>
      </c>
      <c r="C27" s="6" t="s">
        <v>9</v>
      </c>
      <c r="D27" s="39"/>
      <c r="E27" s="10"/>
      <c r="F27" s="42"/>
      <c r="G27" s="11" t="str">
        <f t="shared" si="3"/>
        <v/>
      </c>
      <c r="I27" s="4">
        <f t="shared" si="1"/>
        <v>0</v>
      </c>
      <c r="J27" s="4">
        <f t="shared" si="4"/>
        <v>0</v>
      </c>
      <c r="K27" s="31" t="str">
        <f>IF(J27&gt;J26,COUNT($K$9:K26)+1,"")</f>
        <v/>
      </c>
    </row>
    <row r="28" spans="1:11" x14ac:dyDescent="0.25">
      <c r="A28" s="19" t="s">
        <v>24</v>
      </c>
      <c r="B28" s="1" t="s">
        <v>37</v>
      </c>
      <c r="C28" s="6" t="s">
        <v>9</v>
      </c>
      <c r="D28" s="39"/>
      <c r="E28" s="10"/>
      <c r="F28" s="42"/>
      <c r="G28" s="11" t="str">
        <f t="shared" si="3"/>
        <v/>
      </c>
      <c r="I28" s="4">
        <f t="shared" si="1"/>
        <v>0</v>
      </c>
      <c r="J28" s="4">
        <f t="shared" si="4"/>
        <v>0</v>
      </c>
      <c r="K28" s="31" t="str">
        <f>IF(J28&gt;J27,COUNT($K$9:K27)+1,"")</f>
        <v/>
      </c>
    </row>
    <row r="29" spans="1:11" x14ac:dyDescent="0.25">
      <c r="A29" s="12" t="s">
        <v>38</v>
      </c>
      <c r="B29" s="13" t="s">
        <v>40</v>
      </c>
      <c r="C29" s="6" t="s">
        <v>10</v>
      </c>
      <c r="D29" s="39"/>
      <c r="E29" s="10"/>
      <c r="F29" s="42"/>
      <c r="G29" s="11" t="str">
        <f t="shared" si="3"/>
        <v/>
      </c>
      <c r="I29" s="4">
        <f t="shared" si="1"/>
        <v>0</v>
      </c>
      <c r="J29" s="4">
        <f t="shared" si="4"/>
        <v>0</v>
      </c>
      <c r="K29" s="31" t="str">
        <f>IF(J29&gt;J28,COUNT($K$9:K28)+1,"")</f>
        <v/>
      </c>
    </row>
    <row r="30" spans="1:11" ht="15.75" thickBot="1" x14ac:dyDescent="0.3">
      <c r="A30" s="14" t="s">
        <v>39</v>
      </c>
      <c r="B30" s="15" t="s">
        <v>135</v>
      </c>
      <c r="C30" s="20" t="s">
        <v>10</v>
      </c>
      <c r="D30" s="40"/>
      <c r="E30" s="16"/>
      <c r="F30" s="43"/>
      <c r="G30" s="17" t="str">
        <f t="shared" si="3"/>
        <v/>
      </c>
      <c r="I30" s="4">
        <f t="shared" si="1"/>
        <v>0</v>
      </c>
      <c r="J30" s="4">
        <f t="shared" si="4"/>
        <v>0</v>
      </c>
      <c r="K30" s="32" t="str">
        <f>IF(J30&gt;J29,COUNT($K$9:K29)+1,"")</f>
        <v/>
      </c>
    </row>
    <row r="31" spans="1:11" ht="16.5" thickTop="1" thickBot="1" x14ac:dyDescent="0.3">
      <c r="I31" s="4"/>
      <c r="J31" s="4"/>
    </row>
    <row r="32" spans="1:11" ht="24" thickTop="1" x14ac:dyDescent="0.25">
      <c r="A32" s="22" t="s">
        <v>132</v>
      </c>
      <c r="B32" s="25"/>
      <c r="C32" s="26"/>
      <c r="D32" s="18" t="s">
        <v>119</v>
      </c>
      <c r="E32" s="37" t="s">
        <v>118</v>
      </c>
      <c r="F32" s="37"/>
      <c r="G32" s="38"/>
      <c r="I32" s="4"/>
      <c r="J32" s="4"/>
      <c r="K32" s="33" t="s">
        <v>129</v>
      </c>
    </row>
    <row r="33" spans="1:11" x14ac:dyDescent="0.25">
      <c r="A33" s="12" t="s">
        <v>41</v>
      </c>
      <c r="B33" s="13" t="s">
        <v>57</v>
      </c>
      <c r="C33" s="6" t="s">
        <v>10</v>
      </c>
      <c r="D33" s="39">
        <v>4</v>
      </c>
      <c r="E33" s="10"/>
      <c r="F33" s="42" t="str">
        <f>IF(COUNTIF(E33:E48,"x")&lt;D33,"MÁLO",COUNTIF(E33:E48,"x"))</f>
        <v>MÁLO</v>
      </c>
      <c r="G33" s="11" t="str">
        <f t="shared" ref="G33:G48" si="5">IF(E33="x",C33,"")</f>
        <v/>
      </c>
      <c r="I33" s="4">
        <f t="shared" si="1"/>
        <v>0</v>
      </c>
      <c r="J33" s="4">
        <f>J30+I33</f>
        <v>0</v>
      </c>
      <c r="K33" s="31" t="str">
        <f>IF(J33&gt;J30,COUNT($K$9:K32)+1,"")</f>
        <v/>
      </c>
    </row>
    <row r="34" spans="1:11" x14ac:dyDescent="0.25">
      <c r="A34" s="12" t="s">
        <v>42</v>
      </c>
      <c r="B34" s="13" t="s">
        <v>58</v>
      </c>
      <c r="C34" s="6" t="s">
        <v>9</v>
      </c>
      <c r="D34" s="39"/>
      <c r="E34" s="10"/>
      <c r="F34" s="42"/>
      <c r="G34" s="11" t="str">
        <f t="shared" si="5"/>
        <v/>
      </c>
      <c r="I34" s="4">
        <f t="shared" si="1"/>
        <v>0</v>
      </c>
      <c r="J34" s="4">
        <f t="shared" ref="J34:J48" si="6">J31+I34</f>
        <v>0</v>
      </c>
      <c r="K34" s="31" t="str">
        <f>IF(J34&gt;J31,COUNT($K$9:K33)+1,"")</f>
        <v/>
      </c>
    </row>
    <row r="35" spans="1:11" x14ac:dyDescent="0.25">
      <c r="A35" s="12" t="s">
        <v>43</v>
      </c>
      <c r="B35" s="13" t="s">
        <v>59</v>
      </c>
      <c r="C35" s="6" t="s">
        <v>9</v>
      </c>
      <c r="D35" s="39"/>
      <c r="E35" s="10"/>
      <c r="F35" s="42"/>
      <c r="G35" s="11" t="str">
        <f t="shared" si="5"/>
        <v/>
      </c>
      <c r="I35" s="4">
        <f t="shared" si="1"/>
        <v>0</v>
      </c>
      <c r="J35" s="4">
        <f t="shared" si="6"/>
        <v>0</v>
      </c>
      <c r="K35" s="31" t="str">
        <f>IF(J35&gt;J32,COUNT($K$9:K34)+1,"")</f>
        <v/>
      </c>
    </row>
    <row r="36" spans="1:11" x14ac:dyDescent="0.25">
      <c r="A36" s="12" t="s">
        <v>44</v>
      </c>
      <c r="B36" s="13" t="s">
        <v>60</v>
      </c>
      <c r="C36" s="6" t="s">
        <v>9</v>
      </c>
      <c r="D36" s="39"/>
      <c r="E36" s="10"/>
      <c r="F36" s="42"/>
      <c r="G36" s="11" t="str">
        <f t="shared" si="5"/>
        <v/>
      </c>
      <c r="I36" s="4">
        <f t="shared" si="1"/>
        <v>0</v>
      </c>
      <c r="J36" s="4">
        <f t="shared" si="6"/>
        <v>0</v>
      </c>
      <c r="K36" s="31" t="str">
        <f>IF(J36&gt;J33,COUNT($K$9:K35)+1,"")</f>
        <v/>
      </c>
    </row>
    <row r="37" spans="1:11" x14ac:dyDescent="0.25">
      <c r="A37" s="12" t="s">
        <v>45</v>
      </c>
      <c r="B37" s="13" t="s">
        <v>61</v>
      </c>
      <c r="C37" s="6" t="s">
        <v>9</v>
      </c>
      <c r="D37" s="39"/>
      <c r="E37" s="10"/>
      <c r="F37" s="42"/>
      <c r="G37" s="11" t="str">
        <f t="shared" si="5"/>
        <v/>
      </c>
      <c r="I37" s="4">
        <f t="shared" si="1"/>
        <v>0</v>
      </c>
      <c r="J37" s="4">
        <f t="shared" si="6"/>
        <v>0</v>
      </c>
      <c r="K37" s="31" t="str">
        <f>IF(J37&gt;J34,COUNT($K$9:K36)+1,"")</f>
        <v/>
      </c>
    </row>
    <row r="38" spans="1:11" x14ac:dyDescent="0.25">
      <c r="A38" s="12" t="s">
        <v>46</v>
      </c>
      <c r="B38" s="13" t="s">
        <v>62</v>
      </c>
      <c r="C38" s="6" t="s">
        <v>9</v>
      </c>
      <c r="D38" s="39"/>
      <c r="E38" s="10"/>
      <c r="F38" s="42"/>
      <c r="G38" s="11" t="str">
        <f t="shared" si="5"/>
        <v/>
      </c>
      <c r="I38" s="4">
        <f t="shared" si="1"/>
        <v>0</v>
      </c>
      <c r="J38" s="4">
        <f t="shared" si="6"/>
        <v>0</v>
      </c>
      <c r="K38" s="31" t="str">
        <f>IF(J38&gt;J35,COUNT($K$9:K37)+1,"")</f>
        <v/>
      </c>
    </row>
    <row r="39" spans="1:11" x14ac:dyDescent="0.25">
      <c r="A39" s="12" t="s">
        <v>47</v>
      </c>
      <c r="B39" s="13" t="s">
        <v>63</v>
      </c>
      <c r="C39" s="6" t="s">
        <v>9</v>
      </c>
      <c r="D39" s="39"/>
      <c r="E39" s="10"/>
      <c r="F39" s="42"/>
      <c r="G39" s="11" t="str">
        <f t="shared" si="5"/>
        <v/>
      </c>
      <c r="I39" s="4">
        <f t="shared" si="1"/>
        <v>0</v>
      </c>
      <c r="J39" s="4">
        <f t="shared" si="6"/>
        <v>0</v>
      </c>
      <c r="K39" s="31" t="str">
        <f>IF(J39&gt;J36,COUNT($K$9:K38)+1,"")</f>
        <v/>
      </c>
    </row>
    <row r="40" spans="1:11" x14ac:dyDescent="0.25">
      <c r="A40" s="12" t="s">
        <v>48</v>
      </c>
      <c r="B40" s="13" t="s">
        <v>64</v>
      </c>
      <c r="C40" s="6" t="s">
        <v>9</v>
      </c>
      <c r="D40" s="39"/>
      <c r="E40" s="10"/>
      <c r="F40" s="42"/>
      <c r="G40" s="11" t="str">
        <f t="shared" si="5"/>
        <v/>
      </c>
      <c r="I40" s="4">
        <f t="shared" si="1"/>
        <v>0</v>
      </c>
      <c r="J40" s="4">
        <f t="shared" si="6"/>
        <v>0</v>
      </c>
      <c r="K40" s="31" t="str">
        <f>IF(J40&gt;J37,COUNT($K$9:K39)+1,"")</f>
        <v/>
      </c>
    </row>
    <row r="41" spans="1:11" x14ac:dyDescent="0.25">
      <c r="A41" s="12" t="s">
        <v>49</v>
      </c>
      <c r="B41" s="13" t="s">
        <v>65</v>
      </c>
      <c r="C41" s="6" t="s">
        <v>9</v>
      </c>
      <c r="D41" s="39"/>
      <c r="E41" s="10"/>
      <c r="F41" s="42"/>
      <c r="G41" s="11" t="str">
        <f t="shared" si="5"/>
        <v/>
      </c>
      <c r="I41" s="4">
        <f t="shared" si="1"/>
        <v>0</v>
      </c>
      <c r="J41" s="4">
        <f t="shared" si="6"/>
        <v>0</v>
      </c>
      <c r="K41" s="31" t="str">
        <f>IF(J41&gt;J38,COUNT($K$9:K40)+1,"")</f>
        <v/>
      </c>
    </row>
    <row r="42" spans="1:11" x14ac:dyDescent="0.25">
      <c r="A42" s="12" t="s">
        <v>50</v>
      </c>
      <c r="B42" s="21">
        <v>1984</v>
      </c>
      <c r="C42" s="6" t="s">
        <v>9</v>
      </c>
      <c r="D42" s="39"/>
      <c r="E42" s="10"/>
      <c r="F42" s="42"/>
      <c r="G42" s="11" t="str">
        <f t="shared" si="5"/>
        <v/>
      </c>
      <c r="I42" s="4">
        <f t="shared" si="1"/>
        <v>0</v>
      </c>
      <c r="J42" s="4">
        <f t="shared" si="6"/>
        <v>0</v>
      </c>
      <c r="K42" s="31" t="str">
        <f>IF(J42&gt;J39,COUNT($K$9:K41)+1,"")</f>
        <v/>
      </c>
    </row>
    <row r="43" spans="1:11" x14ac:dyDescent="0.25">
      <c r="A43" s="12" t="s">
        <v>51</v>
      </c>
      <c r="B43" s="13" t="s">
        <v>66</v>
      </c>
      <c r="C43" s="6" t="s">
        <v>9</v>
      </c>
      <c r="D43" s="39"/>
      <c r="E43" s="10"/>
      <c r="F43" s="42"/>
      <c r="G43" s="11" t="str">
        <f t="shared" si="5"/>
        <v/>
      </c>
      <c r="I43" s="4">
        <f t="shared" si="1"/>
        <v>0</v>
      </c>
      <c r="J43" s="4">
        <f t="shared" si="6"/>
        <v>0</v>
      </c>
      <c r="K43" s="31" t="str">
        <f>IF(J43&gt;J40,COUNT($K$9:K42)+1,"")</f>
        <v/>
      </c>
    </row>
    <row r="44" spans="1:11" x14ac:dyDescent="0.25">
      <c r="A44" s="12" t="s">
        <v>52</v>
      </c>
      <c r="B44" s="13" t="s">
        <v>67</v>
      </c>
      <c r="C44" s="6" t="s">
        <v>9</v>
      </c>
      <c r="D44" s="39"/>
      <c r="E44" s="10"/>
      <c r="F44" s="42"/>
      <c r="G44" s="11" t="str">
        <f t="shared" si="5"/>
        <v/>
      </c>
      <c r="I44" s="4">
        <f t="shared" si="1"/>
        <v>0</v>
      </c>
      <c r="J44" s="4">
        <f t="shared" si="6"/>
        <v>0</v>
      </c>
      <c r="K44" s="31" t="str">
        <f>IF(J44&gt;J41,COUNT($K$9:K43)+1,"")</f>
        <v/>
      </c>
    </row>
    <row r="45" spans="1:11" x14ac:dyDescent="0.25">
      <c r="A45" s="12" t="s">
        <v>53</v>
      </c>
      <c r="B45" s="13" t="s">
        <v>68</v>
      </c>
      <c r="C45" s="6" t="s">
        <v>9</v>
      </c>
      <c r="D45" s="39"/>
      <c r="E45" s="10"/>
      <c r="F45" s="42"/>
      <c r="G45" s="11" t="str">
        <f t="shared" si="5"/>
        <v/>
      </c>
      <c r="I45" s="4">
        <f t="shared" si="1"/>
        <v>0</v>
      </c>
      <c r="J45" s="4">
        <f t="shared" si="6"/>
        <v>0</v>
      </c>
      <c r="K45" s="31" t="str">
        <f>IF(J45&gt;J42,COUNT($K$9:K44)+1,"")</f>
        <v/>
      </c>
    </row>
    <row r="46" spans="1:11" x14ac:dyDescent="0.25">
      <c r="A46" s="12" t="s">
        <v>54</v>
      </c>
      <c r="B46" s="13" t="s">
        <v>69</v>
      </c>
      <c r="C46" s="6" t="s">
        <v>9</v>
      </c>
      <c r="D46" s="39"/>
      <c r="E46" s="10"/>
      <c r="F46" s="42"/>
      <c r="G46" s="11" t="str">
        <f t="shared" si="5"/>
        <v/>
      </c>
      <c r="I46" s="4">
        <f t="shared" si="1"/>
        <v>0</v>
      </c>
      <c r="J46" s="4">
        <f t="shared" si="6"/>
        <v>0</v>
      </c>
      <c r="K46" s="31" t="str">
        <f>IF(J46&gt;J43,COUNT($K$9:K45)+1,"")</f>
        <v/>
      </c>
    </row>
    <row r="47" spans="1:11" x14ac:dyDescent="0.25">
      <c r="A47" s="12" t="s">
        <v>55</v>
      </c>
      <c r="B47" s="13" t="s">
        <v>70</v>
      </c>
      <c r="C47" s="6" t="s">
        <v>10</v>
      </c>
      <c r="D47" s="39"/>
      <c r="E47" s="10"/>
      <c r="F47" s="42"/>
      <c r="G47" s="11" t="str">
        <f t="shared" si="5"/>
        <v/>
      </c>
      <c r="I47" s="4">
        <f t="shared" ref="I47:I74" si="7">IF(E47="x",1,IF(E47="X",1,0))</f>
        <v>0</v>
      </c>
      <c r="J47" s="4">
        <f t="shared" si="6"/>
        <v>0</v>
      </c>
      <c r="K47" s="31" t="str">
        <f>IF(J47&gt;J44,COUNT($K$9:K46)+1,"")</f>
        <v/>
      </c>
    </row>
    <row r="48" spans="1:11" ht="15.75" thickBot="1" x14ac:dyDescent="0.3">
      <c r="A48" s="14" t="s">
        <v>56</v>
      </c>
      <c r="B48" s="15" t="s">
        <v>71</v>
      </c>
      <c r="C48" s="20" t="s">
        <v>9</v>
      </c>
      <c r="D48" s="40"/>
      <c r="E48" s="16"/>
      <c r="F48" s="43"/>
      <c r="G48" s="17" t="str">
        <f t="shared" si="5"/>
        <v/>
      </c>
      <c r="I48" s="4">
        <f t="shared" si="7"/>
        <v>0</v>
      </c>
      <c r="J48" s="4">
        <f t="shared" si="6"/>
        <v>0</v>
      </c>
      <c r="K48" s="32" t="str">
        <f>IF(J48&gt;J45,COUNT($K$9:K47)+1,"")</f>
        <v/>
      </c>
    </row>
    <row r="49" spans="1:11" x14ac:dyDescent="0.25">
      <c r="I49" s="4"/>
      <c r="J49" s="4"/>
    </row>
    <row r="50" spans="1:11" ht="23.25" x14ac:dyDescent="0.25">
      <c r="A50" s="22" t="s">
        <v>133</v>
      </c>
      <c r="B50" s="23"/>
      <c r="C50" s="24"/>
      <c r="D50" s="18" t="s">
        <v>119</v>
      </c>
      <c r="E50" s="37" t="s">
        <v>118</v>
      </c>
      <c r="F50" s="37"/>
      <c r="G50" s="38"/>
      <c r="I50" s="4"/>
      <c r="J50" s="4"/>
      <c r="K50" s="33" t="s">
        <v>129</v>
      </c>
    </row>
    <row r="51" spans="1:11" x14ac:dyDescent="0.25">
      <c r="A51" s="12" t="s">
        <v>72</v>
      </c>
      <c r="B51" s="13" t="s">
        <v>75</v>
      </c>
      <c r="C51" s="6" t="s">
        <v>10</v>
      </c>
      <c r="D51" s="39">
        <v>5</v>
      </c>
      <c r="E51" s="10"/>
      <c r="F51" s="42" t="str">
        <f>IF(COUNTIF(E51:E74,"x")&lt;D51,"MÁLO",COUNTIF(E51:E74,"x"))</f>
        <v>MÁLO</v>
      </c>
      <c r="G51" s="11" t="str">
        <f t="shared" ref="G51:G74" si="8">IF(E51="x",C51,"")</f>
        <v/>
      </c>
      <c r="I51" s="4">
        <f t="shared" si="7"/>
        <v>0</v>
      </c>
      <c r="J51" s="4">
        <f>J48+I51</f>
        <v>0</v>
      </c>
      <c r="K51" s="31" t="str">
        <f>IF(J51&gt;J48,COUNT($K$9:K50)+1,"")</f>
        <v/>
      </c>
    </row>
    <row r="52" spans="1:11" x14ac:dyDescent="0.25">
      <c r="A52" s="12" t="s">
        <v>72</v>
      </c>
      <c r="B52" s="13" t="s">
        <v>134</v>
      </c>
      <c r="C52" s="6" t="s">
        <v>10</v>
      </c>
      <c r="D52" s="39"/>
      <c r="E52" s="10"/>
      <c r="F52" s="42"/>
      <c r="G52" s="11" t="str">
        <f t="shared" si="8"/>
        <v/>
      </c>
      <c r="I52" s="4">
        <f t="shared" si="7"/>
        <v>0</v>
      </c>
      <c r="J52" s="4">
        <f t="shared" ref="J52:J57" si="9">J51+I52</f>
        <v>0</v>
      </c>
      <c r="K52" s="31" t="str">
        <f>IF(J52&gt;J51,COUNT($K$9:K51)+1,"")</f>
        <v/>
      </c>
    </row>
    <row r="53" spans="1:11" x14ac:dyDescent="0.25">
      <c r="A53" s="12" t="s">
        <v>73</v>
      </c>
      <c r="B53" s="13" t="s">
        <v>76</v>
      </c>
      <c r="C53" s="6" t="s">
        <v>10</v>
      </c>
      <c r="D53" s="39"/>
      <c r="E53" s="10"/>
      <c r="F53" s="42"/>
      <c r="G53" s="11" t="str">
        <f t="shared" si="8"/>
        <v/>
      </c>
      <c r="I53" s="4">
        <f t="shared" si="7"/>
        <v>0</v>
      </c>
      <c r="J53" s="4">
        <f t="shared" si="9"/>
        <v>0</v>
      </c>
      <c r="K53" s="31" t="str">
        <f>IF(J53&gt;J52,COUNT($K$9:K52)+1,"")</f>
        <v/>
      </c>
    </row>
    <row r="54" spans="1:11" x14ac:dyDescent="0.25">
      <c r="A54" s="19" t="s">
        <v>74</v>
      </c>
      <c r="B54" s="1" t="s">
        <v>77</v>
      </c>
      <c r="C54" s="6" t="s">
        <v>9</v>
      </c>
      <c r="D54" s="39"/>
      <c r="E54" s="10"/>
      <c r="F54" s="42"/>
      <c r="G54" s="11" t="str">
        <f t="shared" si="8"/>
        <v/>
      </c>
      <c r="I54" s="4">
        <f t="shared" si="7"/>
        <v>0</v>
      </c>
      <c r="J54" s="4">
        <f t="shared" si="9"/>
        <v>0</v>
      </c>
      <c r="K54" s="31" t="str">
        <f>IF(J54&gt;J53,COUNT($K$9:K53)+1,"")</f>
        <v/>
      </c>
    </row>
    <row r="55" spans="1:11" x14ac:dyDescent="0.25">
      <c r="A55" s="12" t="s">
        <v>78</v>
      </c>
      <c r="B55" s="13" t="s">
        <v>98</v>
      </c>
      <c r="C55" s="6" t="s">
        <v>9</v>
      </c>
      <c r="D55" s="39"/>
      <c r="E55" s="10"/>
      <c r="F55" s="42"/>
      <c r="G55" s="11" t="str">
        <f t="shared" si="8"/>
        <v/>
      </c>
      <c r="I55" s="4">
        <f t="shared" si="7"/>
        <v>0</v>
      </c>
      <c r="J55" s="4">
        <f t="shared" si="9"/>
        <v>0</v>
      </c>
      <c r="K55" s="31" t="str">
        <f>IF(J55&gt;J54,COUNT($K$9:K54)+1,"")</f>
        <v/>
      </c>
    </row>
    <row r="56" spans="1:11" x14ac:dyDescent="0.25">
      <c r="A56" s="12" t="s">
        <v>79</v>
      </c>
      <c r="B56" s="13" t="s">
        <v>99</v>
      </c>
      <c r="C56" s="6" t="s">
        <v>9</v>
      </c>
      <c r="D56" s="39"/>
      <c r="E56" s="10"/>
      <c r="F56" s="42"/>
      <c r="G56" s="11" t="str">
        <f t="shared" si="8"/>
        <v/>
      </c>
      <c r="I56" s="4">
        <f t="shared" si="7"/>
        <v>0</v>
      </c>
      <c r="J56" s="4">
        <f t="shared" si="9"/>
        <v>0</v>
      </c>
      <c r="K56" s="31" t="str">
        <f>IF(J56&gt;J55,COUNT($K$9:K55)+1,"")</f>
        <v/>
      </c>
    </row>
    <row r="57" spans="1:11" x14ac:dyDescent="0.25">
      <c r="A57" s="12" t="s">
        <v>80</v>
      </c>
      <c r="B57" s="13" t="s">
        <v>100</v>
      </c>
      <c r="C57" s="6" t="s">
        <v>9</v>
      </c>
      <c r="D57" s="39"/>
      <c r="E57" s="10"/>
      <c r="F57" s="42"/>
      <c r="G57" s="11" t="str">
        <f t="shared" si="8"/>
        <v/>
      </c>
      <c r="I57" s="4">
        <f t="shared" si="7"/>
        <v>0</v>
      </c>
      <c r="J57" s="4">
        <f t="shared" si="9"/>
        <v>0</v>
      </c>
      <c r="K57" s="31" t="str">
        <f>IF(J57&gt;J56,COUNT($K$9:K56)+1,"")</f>
        <v/>
      </c>
    </row>
    <row r="58" spans="1:11" x14ac:dyDescent="0.25">
      <c r="A58" s="12" t="s">
        <v>81</v>
      </c>
      <c r="B58" s="13" t="s">
        <v>101</v>
      </c>
      <c r="C58" s="6" t="s">
        <v>9</v>
      </c>
      <c r="D58" s="39"/>
      <c r="E58" s="10"/>
      <c r="F58" s="42"/>
      <c r="G58" s="11" t="str">
        <f t="shared" si="8"/>
        <v/>
      </c>
      <c r="I58" s="4">
        <f t="shared" si="7"/>
        <v>0</v>
      </c>
      <c r="J58" s="4">
        <f t="shared" ref="J58:J74" si="10">J57+I58</f>
        <v>0</v>
      </c>
      <c r="K58" s="31" t="str">
        <f>IF(J58&gt;J57,COUNT($K$9:K57)+1,"")</f>
        <v/>
      </c>
    </row>
    <row r="59" spans="1:11" x14ac:dyDescent="0.25">
      <c r="A59" s="12" t="s">
        <v>82</v>
      </c>
      <c r="B59" s="13" t="s">
        <v>102</v>
      </c>
      <c r="C59" s="6" t="s">
        <v>9</v>
      </c>
      <c r="D59" s="39"/>
      <c r="E59" s="10"/>
      <c r="F59" s="42"/>
      <c r="G59" s="11" t="str">
        <f t="shared" si="8"/>
        <v/>
      </c>
      <c r="I59" s="4">
        <f t="shared" si="7"/>
        <v>0</v>
      </c>
      <c r="J59" s="4">
        <f t="shared" si="10"/>
        <v>0</v>
      </c>
      <c r="K59" s="31" t="str">
        <f>IF(J59&gt;J58,COUNT($K$9:K58)+1,"")</f>
        <v/>
      </c>
    </row>
    <row r="60" spans="1:11" x14ac:dyDescent="0.25">
      <c r="A60" s="12" t="s">
        <v>83</v>
      </c>
      <c r="B60" s="13" t="s">
        <v>103</v>
      </c>
      <c r="C60" s="6" t="s">
        <v>9</v>
      </c>
      <c r="D60" s="39"/>
      <c r="E60" s="10"/>
      <c r="F60" s="42"/>
      <c r="G60" s="11" t="str">
        <f t="shared" si="8"/>
        <v/>
      </c>
      <c r="I60" s="4">
        <f t="shared" si="7"/>
        <v>0</v>
      </c>
      <c r="J60" s="4">
        <f t="shared" si="10"/>
        <v>0</v>
      </c>
      <c r="K60" s="31" t="str">
        <f>IF(J60&gt;J59,COUNT($K$9:K59)+1,"")</f>
        <v/>
      </c>
    </row>
    <row r="61" spans="1:11" x14ac:dyDescent="0.25">
      <c r="A61" s="12" t="s">
        <v>84</v>
      </c>
      <c r="B61" s="13" t="s">
        <v>104</v>
      </c>
      <c r="C61" s="6" t="s">
        <v>9</v>
      </c>
      <c r="D61" s="39"/>
      <c r="E61" s="10"/>
      <c r="F61" s="42"/>
      <c r="G61" s="11" t="str">
        <f t="shared" si="8"/>
        <v/>
      </c>
      <c r="I61" s="4">
        <f t="shared" si="7"/>
        <v>0</v>
      </c>
      <c r="J61" s="4">
        <f t="shared" si="10"/>
        <v>0</v>
      </c>
      <c r="K61" s="31" t="str">
        <f>IF(J61&gt;J60,COUNT($K$9:K60)+1,"")</f>
        <v/>
      </c>
    </row>
    <row r="62" spans="1:11" x14ac:dyDescent="0.25">
      <c r="A62" s="12" t="s">
        <v>85</v>
      </c>
      <c r="B62" s="13" t="s">
        <v>105</v>
      </c>
      <c r="C62" s="6" t="s">
        <v>9</v>
      </c>
      <c r="D62" s="39"/>
      <c r="E62" s="10"/>
      <c r="F62" s="42"/>
      <c r="G62" s="11" t="str">
        <f t="shared" si="8"/>
        <v/>
      </c>
      <c r="I62" s="4">
        <f t="shared" si="7"/>
        <v>0</v>
      </c>
      <c r="J62" s="4">
        <f t="shared" si="10"/>
        <v>0</v>
      </c>
      <c r="K62" s="31" t="str">
        <f>IF(J62&gt;J61,COUNT($K$9:K61)+1,"")</f>
        <v/>
      </c>
    </row>
    <row r="63" spans="1:11" x14ac:dyDescent="0.25">
      <c r="A63" s="12" t="s">
        <v>86</v>
      </c>
      <c r="B63" s="13" t="s">
        <v>106</v>
      </c>
      <c r="C63" s="6" t="s">
        <v>11</v>
      </c>
      <c r="D63" s="39"/>
      <c r="E63" s="10"/>
      <c r="F63" s="42"/>
      <c r="G63" s="11" t="str">
        <f t="shared" si="8"/>
        <v/>
      </c>
      <c r="I63" s="4">
        <f t="shared" si="7"/>
        <v>0</v>
      </c>
      <c r="J63" s="4">
        <f t="shared" si="10"/>
        <v>0</v>
      </c>
      <c r="K63" s="31" t="str">
        <f>IF(J63&gt;J62,COUNT($K$9:K62)+1,"")</f>
        <v/>
      </c>
    </row>
    <row r="64" spans="1:11" x14ac:dyDescent="0.25">
      <c r="A64" s="12" t="s">
        <v>87</v>
      </c>
      <c r="B64" s="13" t="s">
        <v>107</v>
      </c>
      <c r="C64" s="6" t="s">
        <v>9</v>
      </c>
      <c r="D64" s="39"/>
      <c r="E64" s="10"/>
      <c r="F64" s="42"/>
      <c r="G64" s="11" t="str">
        <f t="shared" si="8"/>
        <v/>
      </c>
      <c r="I64" s="4">
        <f t="shared" si="7"/>
        <v>0</v>
      </c>
      <c r="J64" s="4">
        <f t="shared" si="10"/>
        <v>0</v>
      </c>
      <c r="K64" s="31" t="str">
        <f>IF(J64&gt;J63,COUNT($K$9:K63)+1,"")</f>
        <v/>
      </c>
    </row>
    <row r="65" spans="1:11" x14ac:dyDescent="0.25">
      <c r="A65" s="12" t="s">
        <v>88</v>
      </c>
      <c r="B65" s="13" t="s">
        <v>108</v>
      </c>
      <c r="C65" s="6" t="s">
        <v>10</v>
      </c>
      <c r="D65" s="39"/>
      <c r="E65" s="10"/>
      <c r="F65" s="42"/>
      <c r="G65" s="11" t="str">
        <f t="shared" si="8"/>
        <v/>
      </c>
      <c r="I65" s="4">
        <f t="shared" si="7"/>
        <v>0</v>
      </c>
      <c r="J65" s="4">
        <f t="shared" si="10"/>
        <v>0</v>
      </c>
      <c r="K65" s="31" t="str">
        <f>IF(J65&gt;J64,COUNT($K$9:K64)+1,"")</f>
        <v/>
      </c>
    </row>
    <row r="66" spans="1:11" x14ac:dyDescent="0.25">
      <c r="A66" s="12" t="s">
        <v>89</v>
      </c>
      <c r="B66" s="13" t="s">
        <v>109</v>
      </c>
      <c r="C66" s="6" t="s">
        <v>9</v>
      </c>
      <c r="D66" s="39"/>
      <c r="E66" s="10"/>
      <c r="F66" s="42"/>
      <c r="G66" s="11" t="str">
        <f t="shared" si="8"/>
        <v/>
      </c>
      <c r="I66" s="4">
        <f t="shared" si="7"/>
        <v>0</v>
      </c>
      <c r="J66" s="4">
        <f t="shared" si="10"/>
        <v>0</v>
      </c>
      <c r="K66" s="31" t="str">
        <f>IF(J66&gt;J65,COUNT($K$9:K65)+1,"")</f>
        <v/>
      </c>
    </row>
    <row r="67" spans="1:11" x14ac:dyDescent="0.25">
      <c r="A67" s="12" t="s">
        <v>90</v>
      </c>
      <c r="B67" s="13" t="s">
        <v>110</v>
      </c>
      <c r="C67" s="6" t="s">
        <v>9</v>
      </c>
      <c r="D67" s="39"/>
      <c r="E67" s="10"/>
      <c r="F67" s="42"/>
      <c r="G67" s="11" t="str">
        <f t="shared" si="8"/>
        <v/>
      </c>
      <c r="I67" s="4">
        <f t="shared" si="7"/>
        <v>0</v>
      </c>
      <c r="J67" s="4">
        <f t="shared" si="10"/>
        <v>0</v>
      </c>
      <c r="K67" s="31" t="str">
        <f>IF(J67&gt;J66,COUNT($K$9:K66)+1,"")</f>
        <v/>
      </c>
    </row>
    <row r="68" spans="1:11" x14ac:dyDescent="0.25">
      <c r="A68" s="12" t="s">
        <v>91</v>
      </c>
      <c r="B68" s="13" t="s">
        <v>111</v>
      </c>
      <c r="C68" s="6" t="s">
        <v>9</v>
      </c>
      <c r="D68" s="39"/>
      <c r="E68" s="10"/>
      <c r="F68" s="42"/>
      <c r="G68" s="11" t="str">
        <f t="shared" si="8"/>
        <v/>
      </c>
      <c r="I68" s="4">
        <f t="shared" si="7"/>
        <v>0</v>
      </c>
      <c r="J68" s="4">
        <f t="shared" si="10"/>
        <v>0</v>
      </c>
      <c r="K68" s="31" t="str">
        <f>IF(J68&gt;J67,COUNT($K$9:K67)+1,"")</f>
        <v/>
      </c>
    </row>
    <row r="69" spans="1:11" x14ac:dyDescent="0.25">
      <c r="A69" s="12" t="s">
        <v>92</v>
      </c>
      <c r="B69" s="13" t="s">
        <v>112</v>
      </c>
      <c r="C69" s="6" t="s">
        <v>11</v>
      </c>
      <c r="D69" s="39"/>
      <c r="E69" s="10"/>
      <c r="F69" s="42"/>
      <c r="G69" s="11" t="str">
        <f t="shared" si="8"/>
        <v/>
      </c>
      <c r="I69" s="4">
        <f t="shared" si="7"/>
        <v>0</v>
      </c>
      <c r="J69" s="4">
        <f t="shared" si="10"/>
        <v>0</v>
      </c>
      <c r="K69" s="31" t="str">
        <f>IF(J69&gt;J68,COUNT($K$9:K68)+1,"")</f>
        <v/>
      </c>
    </row>
    <row r="70" spans="1:11" x14ac:dyDescent="0.25">
      <c r="A70" s="12" t="s">
        <v>93</v>
      </c>
      <c r="B70" s="13" t="s">
        <v>113</v>
      </c>
      <c r="C70" s="6" t="s">
        <v>9</v>
      </c>
      <c r="D70" s="39"/>
      <c r="E70" s="10"/>
      <c r="F70" s="42"/>
      <c r="G70" s="11" t="str">
        <f t="shared" si="8"/>
        <v/>
      </c>
      <c r="I70" s="4">
        <f t="shared" si="7"/>
        <v>0</v>
      </c>
      <c r="J70" s="4">
        <f t="shared" si="10"/>
        <v>0</v>
      </c>
      <c r="K70" s="31" t="str">
        <f>IF(J70&gt;J69,COUNT($K$9:K69)+1,"")</f>
        <v/>
      </c>
    </row>
    <row r="71" spans="1:11" x14ac:dyDescent="0.25">
      <c r="A71" s="12" t="s">
        <v>94</v>
      </c>
      <c r="B71" s="13" t="s">
        <v>114</v>
      </c>
      <c r="C71" s="6" t="s">
        <v>9</v>
      </c>
      <c r="D71" s="39"/>
      <c r="E71" s="10"/>
      <c r="F71" s="42"/>
      <c r="G71" s="11" t="str">
        <f t="shared" si="8"/>
        <v/>
      </c>
      <c r="I71" s="4">
        <f t="shared" si="7"/>
        <v>0</v>
      </c>
      <c r="J71" s="4">
        <f t="shared" si="10"/>
        <v>0</v>
      </c>
      <c r="K71" s="31" t="str">
        <f>IF(J71&gt;J70,COUNT($K$9:K70)+1,"")</f>
        <v/>
      </c>
    </row>
    <row r="72" spans="1:11" x14ac:dyDescent="0.25">
      <c r="A72" s="12" t="s">
        <v>95</v>
      </c>
      <c r="B72" s="13" t="s">
        <v>115</v>
      </c>
      <c r="C72" s="6" t="s">
        <v>9</v>
      </c>
      <c r="D72" s="39"/>
      <c r="E72" s="10"/>
      <c r="F72" s="42"/>
      <c r="G72" s="11" t="str">
        <f t="shared" si="8"/>
        <v/>
      </c>
      <c r="I72" s="4">
        <f t="shared" si="7"/>
        <v>0</v>
      </c>
      <c r="J72" s="4">
        <f t="shared" si="10"/>
        <v>0</v>
      </c>
      <c r="K72" s="31" t="str">
        <f>IF(J72&gt;J71,COUNT($K$9:K71)+1,"")</f>
        <v/>
      </c>
    </row>
    <row r="73" spans="1:11" x14ac:dyDescent="0.25">
      <c r="A73" s="12" t="s">
        <v>96</v>
      </c>
      <c r="B73" s="13" t="s">
        <v>116</v>
      </c>
      <c r="C73" s="6" t="s">
        <v>9</v>
      </c>
      <c r="D73" s="39"/>
      <c r="E73" s="10"/>
      <c r="F73" s="42"/>
      <c r="G73" s="11" t="str">
        <f t="shared" si="8"/>
        <v/>
      </c>
      <c r="I73" s="4">
        <f t="shared" si="7"/>
        <v>0</v>
      </c>
      <c r="J73" s="4">
        <f t="shared" si="10"/>
        <v>0</v>
      </c>
      <c r="K73" s="31" t="str">
        <f>IF(J73&gt;J72,COUNT($K$9:K72)+1,"")</f>
        <v/>
      </c>
    </row>
    <row r="74" spans="1:11" ht="15.75" thickBot="1" x14ac:dyDescent="0.3">
      <c r="A74" s="14" t="s">
        <v>97</v>
      </c>
      <c r="B74" s="15" t="s">
        <v>117</v>
      </c>
      <c r="C74" s="20" t="s">
        <v>11</v>
      </c>
      <c r="D74" s="40"/>
      <c r="E74" s="16"/>
      <c r="F74" s="43"/>
      <c r="G74" s="17" t="str">
        <f t="shared" si="8"/>
        <v/>
      </c>
      <c r="I74" s="4">
        <f t="shared" si="7"/>
        <v>0</v>
      </c>
      <c r="J74" s="4">
        <f t="shared" si="10"/>
        <v>0</v>
      </c>
      <c r="K74" s="32" t="str">
        <f>IF(J74&gt;J73,COUNT($K$9:K73)+1,"")</f>
        <v/>
      </c>
    </row>
    <row r="75" spans="1:11" x14ac:dyDescent="0.25">
      <c r="A75" s="1"/>
      <c r="B75" s="1"/>
      <c r="C75" s="6"/>
    </row>
    <row r="76" spans="1:11" ht="23.25" x14ac:dyDescent="0.25">
      <c r="A76" s="29" t="s">
        <v>121</v>
      </c>
      <c r="D76" s="7" t="s">
        <v>119</v>
      </c>
      <c r="E76" s="34" t="s">
        <v>118</v>
      </c>
    </row>
    <row r="77" spans="1:11" x14ac:dyDescent="0.25">
      <c r="C77" s="4" t="s">
        <v>10</v>
      </c>
      <c r="D77" s="4">
        <v>2</v>
      </c>
      <c r="E77" s="4">
        <f>COUNTIF($G$9:$G$74,C77)</f>
        <v>0</v>
      </c>
      <c r="F77" s="8" t="str">
        <f>IF(E77&gt;=D77,"SPLNĚNO","")</f>
        <v/>
      </c>
    </row>
    <row r="78" spans="1:11" x14ac:dyDescent="0.25">
      <c r="C78" s="4" t="s">
        <v>9</v>
      </c>
      <c r="D78" s="4">
        <v>2</v>
      </c>
      <c r="E78" s="4">
        <f>COUNTIF($G$9:$G$74,C78)</f>
        <v>0</v>
      </c>
      <c r="F78" s="8" t="str">
        <f t="shared" ref="F78:F79" si="11">IF(E78&gt;=D78,"SPLNĚNO","")</f>
        <v/>
      </c>
    </row>
    <row r="79" spans="1:11" x14ac:dyDescent="0.25">
      <c r="C79" s="4" t="s">
        <v>11</v>
      </c>
      <c r="D79" s="4">
        <v>2</v>
      </c>
      <c r="E79" s="4">
        <f>COUNTIF($G$9:$G$74,C79)</f>
        <v>0</v>
      </c>
      <c r="F79" s="8" t="str">
        <f t="shared" si="11"/>
        <v/>
      </c>
    </row>
    <row r="80" spans="1:11" x14ac:dyDescent="0.25">
      <c r="A80" s="3" t="s">
        <v>122</v>
      </c>
      <c r="C80" s="41" t="s">
        <v>120</v>
      </c>
      <c r="D80" s="41"/>
      <c r="E80" s="9">
        <f>SUM(E77:E79)</f>
        <v>0</v>
      </c>
      <c r="F80" s="8" t="str">
        <f>IF(E80=20,"SPLNĚNO",IF(E80&gt;20,"MÁŠ JICH MOC","MÁŠ JICH MÁLO"))</f>
        <v>MÁŠ JICH MÁLO</v>
      </c>
    </row>
  </sheetData>
  <sheetProtection algorithmName="SHA-512" hashValue="cOKLk0q9T3W0mh4iaDJr3JgFvIWZp40UX9URetlQHgxshPyBBfBs8Vq+8ZXEARUkyssUD2EkNalDtoKaE5DqXQ==" saltValue="si07jDUOPWx+tJ/T7wEhsA==" spinCount="100000" sheet="1" objects="1" scenarios="1"/>
  <mergeCells count="18">
    <mergeCell ref="D9:D13"/>
    <mergeCell ref="F9:F13"/>
    <mergeCell ref="D33:D48"/>
    <mergeCell ref="F33:F48"/>
    <mergeCell ref="E8:G8"/>
    <mergeCell ref="D16:D30"/>
    <mergeCell ref="F16:F30"/>
    <mergeCell ref="A1:K1"/>
    <mergeCell ref="A2:K2"/>
    <mergeCell ref="A3:K3"/>
    <mergeCell ref="F5:K5"/>
    <mergeCell ref="F6:K6"/>
    <mergeCell ref="E15:G15"/>
    <mergeCell ref="E32:G32"/>
    <mergeCell ref="D51:D74"/>
    <mergeCell ref="C80:D80"/>
    <mergeCell ref="F51:F74"/>
    <mergeCell ref="E50:G50"/>
  </mergeCells>
  <conditionalFormatting sqref="A9:C74 A76">
    <cfRule type="expression" dxfId="8" priority="8">
      <formula>$E9="x"</formula>
    </cfRule>
  </conditionalFormatting>
  <conditionalFormatting sqref="F9:F13">
    <cfRule type="containsText" dxfId="7" priority="12" operator="containsText" text="MÁLO">
      <formula>NOT(ISERROR(SEARCH("MÁLO",F9)))</formula>
    </cfRule>
    <cfRule type="cellIs" dxfId="6" priority="13" operator="greaterThanOrEqual">
      <formula>#REF!</formula>
    </cfRule>
  </conditionalFormatting>
  <conditionalFormatting sqref="F16:F30">
    <cfRule type="containsText" dxfId="5" priority="3" operator="containsText" text="MÁLO">
      <formula>NOT(ISERROR(SEARCH("MÁLO",F16)))</formula>
    </cfRule>
    <cfRule type="cellIs" dxfId="4" priority="7" operator="greaterThanOrEqual">
      <formula>$D$16</formula>
    </cfRule>
  </conditionalFormatting>
  <conditionalFormatting sqref="F33:F48">
    <cfRule type="containsText" dxfId="3" priority="2" operator="containsText" text="MÁLO">
      <formula>NOT(ISERROR(SEARCH("MÁLO",F33)))</formula>
    </cfRule>
    <cfRule type="cellIs" dxfId="2" priority="6" operator="greaterThanOrEqual">
      <formula>$D$33</formula>
    </cfRule>
  </conditionalFormatting>
  <conditionalFormatting sqref="F51:F74">
    <cfRule type="containsText" dxfId="1" priority="1" operator="containsText" text="MÁLO">
      <formula>NOT(ISERROR(SEARCH("MÁLO",F51)))</formula>
    </cfRule>
    <cfRule type="cellIs" dxfId="0" priority="5" operator="greaterThanOrEqual">
      <formula>$D$51</formula>
    </cfRule>
  </conditionalFormatting>
  <dataValidations count="1">
    <dataValidation type="list" allowBlank="1" showInputMessage="1" showErrorMessage="1" sqref="E9:E13 E16:E30 E33:E48 E51:E74" xr:uid="{4EB8FD48-F82D-45B4-8EED-01EA107299B2}">
      <formula1>"x"</formula1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Zíka Tomáš</dc:creator>
  <cp:lastModifiedBy>Zíka Tomáš</cp:lastModifiedBy>
  <cp:lastPrinted>2025-10-08T08:19:48Z</cp:lastPrinted>
  <dcterms:created xsi:type="dcterms:W3CDTF">2024-10-10T07:15:50Z</dcterms:created>
  <dcterms:modified xsi:type="dcterms:W3CDTF">2025-10-08T08:20:02Z</dcterms:modified>
</cp:coreProperties>
</file>